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8EE5215C-1933-4EC7-AC22-558F80B9D497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1" i="1"/>
  <c r="P21" i="1"/>
  <c r="Q21" i="1" s="1"/>
  <c r="L21" i="1"/>
  <c r="K21" i="1"/>
  <c r="L20" i="1"/>
  <c r="R20" i="1"/>
  <c r="K20" i="1"/>
  <c r="P20" i="1"/>
  <c r="Q20" i="1" s="1"/>
  <c r="K26" i="1" l="1"/>
  <c r="K28" i="1" s="1"/>
  <c r="Q26" i="1"/>
  <c r="Q28" i="1" s="1"/>
  <c r="S22" i="1"/>
  <c r="S21" i="1"/>
  <c r="S20" i="1"/>
  <c r="S26" i="1" l="1"/>
  <c r="S28" i="1" s="1"/>
</calcChain>
</file>

<file path=xl/sharedStrings.xml><?xml version="1.0" encoding="utf-8"?>
<sst xmlns="http://schemas.openxmlformats.org/spreadsheetml/2006/main" count="60" uniqueCount="58">
  <si>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</si>
  <si>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</si>
  <si>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</si>
  <si>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</si>
  <si>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</si>
  <si>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</si>
  <si>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</si>
  <si>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</si>
  <si>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</si>
  <si>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</si>
  <si>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</si>
  <si>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</si>
  <si>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</si>
  <si>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</si>
  <si>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</si>
  <si>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</si>
  <si>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</si>
  <si>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</si>
  <si>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</si>
  <si>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</si>
  <si>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</si>
  <si>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</si>
  <si>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</si>
  <si>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</si>
  <si>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</si>
  <si>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</si>
  <si>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</si>
  <si>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</si>
  <si>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</si>
  <si>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</si>
  <si>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</si>
  <si>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</si>
  <si>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</si>
  <si>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</si>
  <si>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</si>
  <si>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</si>
  <si>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</si>
  <si>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</si>
  <si>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</si>
  <si>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</si>
  <si>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</si>
  <si>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</si>
  <si>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</si>
  <si>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</si>
  <si>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</si>
  <si>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</si>
  <si>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</si>
  <si>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</si>
  <si>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</si>
  <si>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</si>
  <si>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</si>
  <si>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</si>
  <si>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</si>
  <si>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</si>
  <si>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17. Sutures artroscòpia  I</t>
  </si>
  <si>
    <t>Llaç de nitinol amb passador, d'un sol ús, corba tancada dreta 25°</t>
  </si>
  <si>
    <t xml:space="preserve">Llaç de nitinol amb passador, d'un sol ús, corba tancada esquerra 25° punta de baix perfil </t>
  </si>
  <si>
    <t xml:space="preserve">Llaç de nitinol amb passador, d’un sol ús, corba, recte 90°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</si>
</sst>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5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textRotation="180" wrapText="1"/>
    </xf>
    <xf numFmtId="0" fontId="7" fillId="60" borderId="52" xfId="2" applyFont="1" applyFill="1" applyBorder="1" applyAlignment="1">
      <alignment vertical="center" wrapText="1"/>
    </xf>
    <xf numFmtId="0" fontId="7" fillId="63" borderId="52" xfId="2" applyFont="1" applyFill="1" applyBorder="1" applyAlignment="1">
      <alignment vertical="center" wrapText="1"/>
    </xf>
    <xf numFmtId="0" fontId="7" fillId="64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1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60" borderId="52" xfId="2" applyFont="1" applyFill="1" applyBorder="1" applyAlignment="1" applyProtection="1">
      <alignment vertical="center"/>
    </xf>
    <xf numFmtId="0" fontId="7" fillId="3" borderId="40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0" fontId="7" fillId="2" borderId="38" xfId="2" applyFont="1" applyFill="1" applyBorder="1" applyAlignment="1">
      <alignment vertical="center" wrapText="1"/>
    </xf>
    <xf numFmtId="4" fontId="8" fillId="2" borderId="2" xfId="2" applyNumberFormat="1" applyFont="1" applyFill="1" applyBorder="1" applyAlignment="1">
      <alignment horizontal="right" vertical="center"/>
    </xf>
    <xf numFmtId="4" fontId="8" fillId="2" borderId="7" xfId="2" applyNumberFormat="1" applyFont="1" applyFill="1" applyBorder="1" applyAlignment="1">
      <alignment horizontal="right" vertical="center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4" xfId="2" applyFont="1" applyFill="1" applyBorder="1" applyAlignment="1" applyProtection="1">
      <alignment horizontal="center" vertical="center" wrapText="1"/>
    </xf>
    <xf numFmtId="0" fontId="1" fillId="60" borderId="55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2" borderId="44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7" xfId="2" applyFont="1" applyBorder="1" applyAlignment="1">
      <alignment horizontal="right" vertical="center"/>
    </xf>
    <xf numFmtId="0" fontId="47" fillId="60" borderId="38" xfId="0" applyFont="1" applyFill="1" applyBorder="1" applyAlignment="1" applyProtection="1">
      <alignment horizontal="left" vertical="center" wrapText="1"/>
    </xf>
    <xf numFmtId="0" fontId="47" fillId="60" borderId="39" xfId="0" applyFont="1" applyFill="1" applyBorder="1" applyAlignment="1" applyProtection="1">
      <alignment horizontal="left" vertical="center" wrapText="1"/>
    </xf>
    <xf numFmtId="0" fontId="47" fillId="60" borderId="36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vertical="center" wrapText="1"/>
    </xf>
    <xf numFmtId="0" fontId="47" fillId="60" borderId="7" xfId="0" applyFont="1" applyFill="1" applyBorder="1" applyAlignment="1" applyProtection="1">
      <alignment vertical="center" wrapText="1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showGridLines="0" tabSelected="1" topLeftCell="C16" zoomScale="85" zoomScaleNormal="85" workbookViewId="0">
      <selection activeCell="O34" sqref="O34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2" width="16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6.5703125" customWidth="1"/>
    <col min="18" max="18" width="14.42578125" customWidth="1"/>
    <col min="19" max="19" width="21.28515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6" t="s">
        <v>18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39" t="s">
        <v>9</v>
      </c>
      <c r="B10" s="139"/>
      <c r="C10" s="139"/>
      <c r="D10" s="97" t="s">
        <v>52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46"/>
      <c r="R10" s="46"/>
      <c r="S10" s="46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0" t="s">
        <v>10</v>
      </c>
      <c r="B11" s="140"/>
      <c r="C11" s="140"/>
      <c r="D11" s="45"/>
      <c r="E11" s="98" t="s">
        <v>51</v>
      </c>
      <c r="F11" s="98"/>
      <c r="G11" s="98"/>
      <c r="H11" s="98"/>
      <c r="I11" s="98"/>
      <c r="J11" s="98"/>
      <c r="K11" s="98"/>
      <c r="L11" s="98"/>
      <c r="M11" s="98"/>
      <c r="N11" s="47"/>
      <c r="O11" s="47"/>
      <c r="P11" s="47"/>
      <c r="Q11" s="47"/>
      <c r="R11" s="47"/>
      <c r="S11" s="47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26"/>
      <c r="X12" s="26"/>
    </row>
    <row r="13" spans="1:26" s="28" customFormat="1" ht="39" customHeight="1" x14ac:dyDescent="0.2">
      <c r="A13" s="42" t="s">
        <v>35</v>
      </c>
      <c r="B13" s="135"/>
      <c r="C13" s="136"/>
      <c r="D13" s="136"/>
      <c r="E13" s="137"/>
      <c r="F13" s="27" t="s">
        <v>36</v>
      </c>
      <c r="G13" s="135"/>
      <c r="H13" s="136"/>
      <c r="I13" s="136"/>
      <c r="J13" s="138"/>
      <c r="K13" s="143" t="s">
        <v>12</v>
      </c>
      <c r="L13" s="129"/>
      <c r="M13" s="130"/>
      <c r="N13" s="130"/>
      <c r="O13" s="130"/>
      <c r="P13" s="130"/>
      <c r="Q13" s="130"/>
      <c r="R13" s="130"/>
      <c r="S13" s="131"/>
      <c r="W13" s="26"/>
    </row>
    <row r="14" spans="1:26" s="28" customFormat="1" ht="39" customHeight="1" x14ac:dyDescent="0.2">
      <c r="A14" s="40" t="s">
        <v>37</v>
      </c>
      <c r="B14" s="101"/>
      <c r="C14" s="102"/>
      <c r="D14" s="102"/>
      <c r="E14" s="114"/>
      <c r="F14" s="29" t="s">
        <v>38</v>
      </c>
      <c r="G14" s="101"/>
      <c r="H14" s="102"/>
      <c r="I14" s="102"/>
      <c r="J14" s="103"/>
      <c r="K14" s="144"/>
      <c r="L14" s="132"/>
      <c r="M14" s="133"/>
      <c r="N14" s="133"/>
      <c r="O14" s="133"/>
      <c r="P14" s="133"/>
      <c r="Q14" s="133"/>
      <c r="R14" s="133"/>
      <c r="S14" s="134"/>
      <c r="W14" s="26"/>
    </row>
    <row r="15" spans="1:26" s="28" customFormat="1" ht="39" customHeight="1" x14ac:dyDescent="0.2">
      <c r="A15" s="40" t="s">
        <v>13</v>
      </c>
      <c r="B15" s="30"/>
      <c r="C15" s="29" t="s">
        <v>15</v>
      </c>
      <c r="D15" s="99"/>
      <c r="E15" s="100"/>
      <c r="F15" s="29" t="s">
        <v>39</v>
      </c>
      <c r="G15" s="101"/>
      <c r="H15" s="102"/>
      <c r="I15" s="102"/>
      <c r="J15" s="103"/>
      <c r="K15" s="145" t="s">
        <v>14</v>
      </c>
      <c r="L15" s="127"/>
      <c r="M15" s="127"/>
      <c r="N15" s="127"/>
      <c r="O15" s="127"/>
      <c r="P15" s="127"/>
      <c r="Q15" s="127"/>
      <c r="R15" s="127"/>
      <c r="S15" s="128"/>
      <c r="W15" s="26"/>
    </row>
    <row r="16" spans="1:26" s="28" customFormat="1" ht="39" customHeight="1" x14ac:dyDescent="0.2">
      <c r="A16" s="40" t="s">
        <v>40</v>
      </c>
      <c r="B16" s="101"/>
      <c r="C16" s="102"/>
      <c r="D16" s="102"/>
      <c r="E16" s="114"/>
      <c r="F16" s="31" t="s">
        <v>41</v>
      </c>
      <c r="G16" s="32" t="s">
        <v>42</v>
      </c>
      <c r="H16" s="41"/>
      <c r="I16" s="32" t="s">
        <v>16</v>
      </c>
      <c r="J16" s="41"/>
      <c r="K16" s="146" t="s">
        <v>43</v>
      </c>
      <c r="L16" s="110"/>
      <c r="M16" s="110"/>
      <c r="N16" s="110"/>
      <c r="O16" s="110"/>
      <c r="P16" s="110"/>
      <c r="Q16" s="110"/>
      <c r="R16" s="110"/>
      <c r="S16" s="111"/>
      <c r="W16" s="26"/>
    </row>
    <row r="17" spans="1:26" s="33" customFormat="1" ht="39" customHeight="1" thickBot="1" x14ac:dyDescent="0.3">
      <c r="A17" s="43" t="s">
        <v>17</v>
      </c>
      <c r="B17" s="115"/>
      <c r="C17" s="116"/>
      <c r="D17" s="116"/>
      <c r="E17" s="117"/>
      <c r="F17" s="44" t="s">
        <v>44</v>
      </c>
      <c r="G17" s="118"/>
      <c r="H17" s="119"/>
      <c r="I17" s="119"/>
      <c r="J17" s="120"/>
      <c r="K17" s="147"/>
      <c r="L17" s="112"/>
      <c r="M17" s="112"/>
      <c r="N17" s="112"/>
      <c r="O17" s="112"/>
      <c r="P17" s="112"/>
      <c r="Q17" s="112"/>
      <c r="R17" s="112"/>
      <c r="S17" s="113"/>
      <c r="W17" s="26"/>
    </row>
    <row r="18" spans="1:26" s="33" customFormat="1" ht="39" customHeight="1" thickBot="1" x14ac:dyDescent="0.3">
      <c r="A18" s="39"/>
      <c r="B18" s="39"/>
      <c r="C18" s="39"/>
      <c r="D18" s="39"/>
      <c r="E18" s="35"/>
      <c r="F18" s="36"/>
      <c r="G18" s="37"/>
      <c r="H18" s="37"/>
      <c r="I18" s="37"/>
      <c r="J18" s="37"/>
      <c r="K18" s="34"/>
      <c r="L18" s="37"/>
      <c r="M18" s="37"/>
      <c r="N18" s="37"/>
      <c r="O18" s="37"/>
      <c r="P18" s="122" t="s">
        <v>25</v>
      </c>
      <c r="Q18" s="123"/>
      <c r="R18" s="124" t="s">
        <v>26</v>
      </c>
      <c r="S18" s="125"/>
      <c r="W18" s="26"/>
    </row>
    <row r="19" spans="1:26" s="15" customFormat="1" ht="133.5" customHeight="1" x14ac:dyDescent="0.2">
      <c r="A19" s="49" t="s">
        <v>0</v>
      </c>
      <c r="B19" s="83" t="s">
        <v>46</v>
      </c>
      <c r="C19" s="121" t="s">
        <v>8</v>
      </c>
      <c r="D19" s="121"/>
      <c r="E19" s="50" t="s">
        <v>1</v>
      </c>
      <c r="F19" s="50" t="s">
        <v>2</v>
      </c>
      <c r="G19" s="51" t="s">
        <v>19</v>
      </c>
      <c r="H19" s="52" t="s">
        <v>45</v>
      </c>
      <c r="I19" s="52" t="s">
        <v>6</v>
      </c>
      <c r="J19" s="52" t="s">
        <v>33</v>
      </c>
      <c r="K19" s="53" t="s">
        <v>7</v>
      </c>
      <c r="L19" s="54" t="s">
        <v>50</v>
      </c>
      <c r="M19" s="50" t="s">
        <v>49</v>
      </c>
      <c r="N19" s="55" t="s">
        <v>3</v>
      </c>
      <c r="O19" s="56" t="s">
        <v>4</v>
      </c>
      <c r="P19" s="57" t="s">
        <v>27</v>
      </c>
      <c r="Q19" s="84" t="s">
        <v>5</v>
      </c>
      <c r="R19" s="87" t="s">
        <v>22</v>
      </c>
      <c r="S19" s="58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90" t="s">
        <v>54</v>
      </c>
      <c r="B20" s="59">
        <v>2021073</v>
      </c>
      <c r="C20" s="93" t="s">
        <v>55</v>
      </c>
      <c r="D20" s="94"/>
      <c r="E20" s="60"/>
      <c r="F20" s="60"/>
      <c r="G20" s="61"/>
      <c r="H20" s="62">
        <v>14</v>
      </c>
      <c r="I20" s="63" t="s">
        <v>20</v>
      </c>
      <c r="J20" s="148">
        <v>147.11000000000001</v>
      </c>
      <c r="K20" s="64">
        <f t="shared" ref="K20:K22" si="0">H20*J20</f>
        <v>2059.54</v>
      </c>
      <c r="L20" s="65" t="e">
        <f t="shared" ref="L20:L22" si="1">M20/G20</f>
        <v>#DIV/0!</v>
      </c>
      <c r="M20" s="66"/>
      <c r="N20" s="67"/>
      <c r="O20" s="79"/>
      <c r="P20" s="81">
        <f t="shared" ref="P20:P22" si="2">M20*(1-O20)</f>
        <v>0</v>
      </c>
      <c r="Q20" s="85">
        <f t="shared" ref="Q20:Q21" si="3">IF(ISERROR(P20/G20),0,(P20/G20)*H20)</f>
        <v>0</v>
      </c>
      <c r="R20" s="88" t="e">
        <f t="shared" ref="R20:R21" si="4">ROUNDUP((H20/G20),0)</f>
        <v>#DIV/0!</v>
      </c>
      <c r="S20" s="78" t="e">
        <f t="shared" ref="S20:S22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91"/>
      <c r="B21" s="59">
        <v>2021074</v>
      </c>
      <c r="C21" s="93" t="s">
        <v>56</v>
      </c>
      <c r="D21" s="94"/>
      <c r="E21" s="60"/>
      <c r="F21" s="60"/>
      <c r="G21" s="61"/>
      <c r="H21" s="62">
        <v>28</v>
      </c>
      <c r="I21" s="63" t="s">
        <v>20</v>
      </c>
      <c r="J21" s="148">
        <v>147.11000000000001</v>
      </c>
      <c r="K21" s="64">
        <f t="shared" si="0"/>
        <v>4119.08</v>
      </c>
      <c r="L21" s="65" t="e">
        <f t="shared" si="1"/>
        <v>#DIV/0!</v>
      </c>
      <c r="M21" s="66"/>
      <c r="N21" s="67"/>
      <c r="O21" s="79"/>
      <c r="P21" s="81">
        <f t="shared" si="2"/>
        <v>0</v>
      </c>
      <c r="Q21" s="85">
        <f t="shared" si="3"/>
        <v>0</v>
      </c>
      <c r="R21" s="88" t="e">
        <f t="shared" si="4"/>
        <v>#DIV/0!</v>
      </c>
      <c r="S21" s="78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thickBot="1" x14ac:dyDescent="0.25">
      <c r="A22" s="92"/>
      <c r="B22" s="68">
        <v>2021770</v>
      </c>
      <c r="C22" s="95" t="s">
        <v>57</v>
      </c>
      <c r="D22" s="96"/>
      <c r="E22" s="69"/>
      <c r="F22" s="69"/>
      <c r="G22" s="70"/>
      <c r="H22" s="71">
        <v>3</v>
      </c>
      <c r="I22" s="72" t="s">
        <v>20</v>
      </c>
      <c r="J22" s="149">
        <v>147.11000000000001</v>
      </c>
      <c r="K22" s="73">
        <f t="shared" si="0"/>
        <v>441.33000000000004</v>
      </c>
      <c r="L22" s="74" t="e">
        <f t="shared" si="1"/>
        <v>#DIV/0!</v>
      </c>
      <c r="M22" s="75"/>
      <c r="N22" s="76"/>
      <c r="O22" s="80"/>
      <c r="P22" s="82">
        <f t="shared" si="2"/>
        <v>0</v>
      </c>
      <c r="Q22" s="86">
        <f t="shared" ref="Q22" si="6">IF(ISERROR(P22/G22),0,(P22/G22)*H22)</f>
        <v>0</v>
      </c>
      <c r="R22" s="89" t="e">
        <f t="shared" ref="R22" si="7">ROUNDUP((H22/G22),0)</f>
        <v>#DIV/0!</v>
      </c>
      <c r="S22" s="77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09"/>
      <c r="B24" s="109"/>
      <c r="C24" s="109"/>
      <c r="D24" s="109"/>
      <c r="E24" s="109"/>
      <c r="F24" s="109"/>
      <c r="G24" s="109"/>
      <c r="H24" s="22"/>
      <c r="I24" s="1"/>
      <c r="J24" s="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09"/>
      <c r="B25" s="109"/>
      <c r="C25" s="109"/>
      <c r="D25" s="109"/>
      <c r="E25" s="109"/>
      <c r="F25" s="109"/>
      <c r="G25" s="109"/>
      <c r="H25" s="22"/>
      <c r="I25" s="2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09"/>
      <c r="B26" s="109"/>
      <c r="C26" s="109"/>
      <c r="D26" s="109"/>
      <c r="E26" s="109"/>
      <c r="F26" s="109"/>
      <c r="G26" s="109"/>
      <c r="H26" s="22"/>
      <c r="I26" s="1"/>
      <c r="J26" s="5" t="s">
        <v>47</v>
      </c>
      <c r="K26" s="6">
        <f>SUM(K20:K25)</f>
        <v>6619.95</v>
      </c>
      <c r="L26" s="24"/>
      <c r="M26" s="1"/>
      <c r="N26" s="7"/>
      <c r="O26" s="7"/>
      <c r="P26" s="7"/>
      <c r="Q26" s="6">
        <f>SUM(Q20:Q25)</f>
        <v>0</v>
      </c>
      <c r="R26" s="1"/>
      <c r="S26" s="6" t="e">
        <f>SUM(S20:S22)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8"/>
      <c r="B28" s="38"/>
      <c r="C28" s="38"/>
      <c r="D28" s="38"/>
      <c r="E28" s="38"/>
      <c r="F28" s="141" t="s">
        <v>53</v>
      </c>
      <c r="G28" s="141"/>
      <c r="H28" s="141"/>
      <c r="I28" s="141"/>
      <c r="J28" s="142"/>
      <c r="K28" s="6">
        <f>K26*2</f>
        <v>13239.9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8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32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24</v>
      </c>
      <c r="B35" s="11"/>
      <c r="C35" s="11"/>
      <c r="D35" s="11"/>
      <c r="E35" s="11"/>
      <c r="F35" s="11"/>
      <c r="G35" s="11"/>
      <c r="H35" s="48"/>
      <c r="I35" s="11"/>
      <c r="J35" s="11"/>
      <c r="K35" s="11"/>
      <c r="L35" s="11"/>
      <c r="M35" s="11"/>
      <c r="N35" s="11"/>
      <c r="O35" s="11"/>
      <c r="P35" s="11"/>
      <c r="Q35" s="11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07" t="s">
        <v>48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07" t="s">
        <v>31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"/>
      <c r="S48" s="1"/>
      <c r="T48" s="1"/>
      <c r="U48" s="1"/>
      <c r="V48" s="1"/>
      <c r="W48" s="1"/>
      <c r="X48" s="1"/>
      <c r="Y48" s="1"/>
      <c r="Z48" s="1"/>
    </row>
  </sheetData>
  <sheetProtection selectLockedCells="1"/>
  <protectedRanges>
    <protectedRange sqref="F11:H11" name="Rango1"/>
    <protectedRange sqref="Q18 D18:E18 D13:E17 Q13:Q17" name="Rango1_1"/>
  </protectedRanges>
  <mergeCells count="32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A45:Q45"/>
    <mergeCell ref="A24:G26"/>
    <mergeCell ref="A43:R43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D10:P10"/>
    <mergeCell ref="E11:M11"/>
    <mergeCell ref="D15:E15"/>
    <mergeCell ref="G15:J15"/>
    <mergeCell ref="K12:S12"/>
    <mergeCell ref="C21:D21"/>
    <mergeCell ref="C22:D22"/>
    <mergeCell ref="A20:A22"/>
    <mergeCell ref="F28:J28"/>
  </mergeCells>
  <pageMargins left="0.7" right="0.7" top="0.75" bottom="0.75" header="0.3" footer="0.3"/>
  <pageSetup paperSize="8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2025-09-30T06:17:11Z</cp:lastPrinted>
  <dcterms:created xsi:type="dcterms:W3CDTF">2017-04-20T06:50:43Z</dcterms:created>
  <dcterms:modified xsi:type="dcterms:W3CDTF">2025-09-30T06:17:29Z</dcterms:modified>
</cp:coreProperties>
</file>